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2\"/>
    </mc:Choice>
  </mc:AlternateContent>
  <bookViews>
    <workbookView xWindow="120" yWindow="90" windowWidth="19095" windowHeight="11955"/>
  </bookViews>
  <sheets>
    <sheet name="2012-полн" sheetId="1" r:id="rId1"/>
  </sheets>
  <calcPr calcId="152511" refMode="R1C1"/>
</workbook>
</file>

<file path=xl/calcChain.xml><?xml version="1.0" encoding="utf-8"?>
<calcChain xmlns="http://schemas.openxmlformats.org/spreadsheetml/2006/main">
  <c r="F6" i="1" l="1"/>
  <c r="L6" i="1"/>
  <c r="F7" i="1"/>
  <c r="F8" i="1"/>
  <c r="L8" i="1"/>
  <c r="F9" i="1"/>
  <c r="L9" i="1"/>
  <c r="L10" i="1"/>
  <c r="F11" i="1"/>
  <c r="F12" i="1"/>
  <c r="F13" i="1"/>
  <c r="F14" i="1"/>
  <c r="F15" i="1"/>
  <c r="F25" i="1"/>
  <c r="G25" i="1"/>
  <c r="G38" i="1" s="1"/>
  <c r="J25" i="1"/>
  <c r="L25" i="1" s="1"/>
  <c r="K25" i="1"/>
  <c r="F26" i="1"/>
  <c r="G26" i="1" s="1"/>
  <c r="J26" i="1"/>
  <c r="K26" i="1"/>
  <c r="L26" i="1"/>
  <c r="F27" i="1"/>
  <c r="G27" i="1" s="1"/>
  <c r="J27" i="1"/>
  <c r="K27" i="1"/>
  <c r="L27" i="1" s="1"/>
  <c r="F28" i="1"/>
  <c r="G28" i="1"/>
  <c r="J28" i="1"/>
  <c r="K28" i="1"/>
  <c r="L28" i="1" s="1"/>
  <c r="F29" i="1"/>
  <c r="F30" i="1"/>
  <c r="F31" i="1"/>
  <c r="G40" i="1" l="1"/>
  <c r="L40" i="1"/>
  <c r="G41" i="1"/>
  <c r="L41" i="1"/>
  <c r="F42" i="1"/>
  <c r="G42" i="1" s="1"/>
  <c r="G49" i="1" l="1"/>
  <c r="F55" i="1"/>
  <c r="F54" i="1"/>
  <c r="G54" i="1" s="1"/>
  <c r="F53" i="1"/>
  <c r="G53" i="1" s="1"/>
  <c r="F52" i="1"/>
  <c r="G52" i="1" s="1"/>
  <c r="F51" i="1"/>
  <c r="G51" i="1" s="1"/>
  <c r="G63" i="1" l="1"/>
</calcChain>
</file>

<file path=xl/sharedStrings.xml><?xml version="1.0" encoding="utf-8"?>
<sst xmlns="http://schemas.openxmlformats.org/spreadsheetml/2006/main" count="216" uniqueCount="69">
  <si>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</si>
  <si>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</si>
  <si>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</si>
  <si>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</si>
  <si>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</si>
  <si>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</si>
  <si>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</si>
  <si>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</si>
  <si>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</si>
  <si>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</si>
  <si>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</si>
  <si>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</si>
  <si>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</si>
  <si>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</si>
  <si>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</si>
  <si>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</si>
  <si>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</si>
  <si>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</si>
  <si>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</si>
  <si>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</si>
  <si>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</si>
  <si>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</si>
  <si>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</si>
  <si>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</si>
  <si>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</si>
  <si>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</si>
  <si>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</si>
  <si>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</si>
  <si>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</si>
  <si>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</si>
  <si>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</si>
  <si>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</si>
  <si>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</si>
  <si>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</si>
  <si>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</si>
  <si>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</si>
  <si>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</si>
  <si>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</si>
  <si>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</si>
  <si>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</si>
  <si>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</si>
  <si>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</si>
  <si>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</si>
  <si>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</si>
  <si>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</si>
  <si>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</si>
  <si>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Мониторинг законности использования (эксплуатации) имущества и земельных участков, находящихся в собсвтенности Воронежской области.</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</si>
  <si>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</si>
  <si>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</si>
  <si>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</si>
  <si>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</si>
  <si>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</si>
  <si>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</si>
  <si>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</si>
  <si>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</si>
  <si>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</si>
  <si>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</si>
  <si>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</si>
  <si>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</si>
  <si>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</si>
  <si>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</si>
  <si>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</si>
  <si>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</si>
  <si>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</si>
  <si>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 xml:space="preserve">   -</t>
  </si>
  <si>
    <t xml:space="preserve">Оценка и рейтинг результатов деятельности государственных  учреждений, подведомственных департаменту имущественных и земельных отношений Воронежской области, за 4 квартал 2022 года    </t>
  </si>
  <si>
    <t>4 кв 2022 года</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</si>
  <si>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№429, от 07.11.2019 № 2864
от 05.12.2019 № 3123, от 30.12.2020 № 3151, от 14.07.2022 № 1797)</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</si>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</sst>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b/>
      <sz val="16"/>
      <name val="Calibri"/>
      <family val="2"/>
      <charset val="204"/>
      <scheme val="minor"/>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b/>
      <i/>
      <sz val="12"/>
      <name val="Calibri"/>
      <family val="2"/>
      <charset val="204"/>
      <scheme val="minor"/>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3" fillId="4" borderId="0" applyNumberFormat="0" applyBorder="0" applyAlignment="0" applyProtection="0"/>
  </cellStyleXfs>
  <cellXfs count="95">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4" fillId="2" borderId="1" xfId="0" applyNumberFormat="1"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1" fillId="0" borderId="1" xfId="0" applyFont="1" applyBorder="1" applyAlignment="1">
      <alignment wrapText="1"/>
    </xf>
    <xf numFmtId="0" fontId="22"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15" fillId="2" borderId="1" xfId="0" applyNumberFormat="1" applyFont="1" applyFill="1" applyBorder="1" applyAlignment="1">
      <alignment horizontal="center" vertical="center" wrapText="1"/>
    </xf>
    <xf numFmtId="164" fontId="16"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8" fillId="0" borderId="0" xfId="0" applyFont="1" applyAlignment="1">
      <alignment vertical="top"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4"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20" fillId="5" borderId="1" xfId="0" applyFont="1" applyFill="1" applyBorder="1" applyAlignment="1">
      <alignment wrapText="1"/>
    </xf>
    <xf numFmtId="0" fontId="20" fillId="5" borderId="1" xfId="0" applyFont="1" applyFill="1" applyBorder="1" applyAlignment="1">
      <alignment horizontal="justify" vertical="center" wrapText="1"/>
    </xf>
    <xf numFmtId="0" fontId="18" fillId="5" borderId="1" xfId="0" applyFont="1" applyFill="1" applyBorder="1" applyAlignment="1">
      <alignment wrapText="1"/>
    </xf>
    <xf numFmtId="0" fontId="1" fillId="5" borderId="1"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6" fillId="0" borderId="5" xfId="0" applyFont="1" applyBorder="1" applyAlignment="1">
      <alignment horizontal="center" vertical="center" wrapText="1"/>
    </xf>
    <xf numFmtId="0" fontId="13"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9"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3" fillId="0" borderId="1" xfId="0" applyFont="1" applyBorder="1" applyAlignment="1">
      <alignment horizontal="center" vertical="center" wrapText="1"/>
    </xf>
    <xf numFmtId="164" fontId="14" fillId="3"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164" fontId="14" fillId="3" borderId="14" xfId="0" applyNumberFormat="1" applyFont="1" applyFill="1" applyBorder="1" applyAlignment="1">
      <alignment horizontal="center" vertical="center" wrapText="1"/>
    </xf>
    <xf numFmtId="164" fontId="14" fillId="3" borderId="15" xfId="0" applyNumberFormat="1" applyFont="1" applyFill="1" applyBorder="1" applyAlignment="1">
      <alignment horizontal="center" vertical="center" wrapText="1"/>
    </xf>
    <xf numFmtId="164" fontId="14" fillId="3" borderId="16"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zoomScaleNormal="100" zoomScaleSheetLayoutView="100" workbookViewId="0">
      <selection activeCell="F52" sqref="F52"/>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88" t="s">
        <v>65</v>
      </c>
      <c r="B1" s="88"/>
      <c r="C1" s="88"/>
      <c r="D1" s="88"/>
      <c r="E1" s="88"/>
      <c r="F1" s="88"/>
      <c r="G1" s="88"/>
      <c r="H1" s="88"/>
      <c r="I1" s="88"/>
      <c r="J1" s="88"/>
      <c r="K1" s="88"/>
      <c r="L1" s="88"/>
    </row>
    <row r="2" spans="1:12" ht="78.75" customHeight="1" x14ac:dyDescent="0.25">
      <c r="A2" s="89" t="s">
        <v>67</v>
      </c>
      <c r="B2" s="89"/>
      <c r="C2" s="89"/>
      <c r="D2" s="89"/>
      <c r="E2" s="89"/>
      <c r="F2" s="89"/>
      <c r="G2" s="89"/>
      <c r="H2" s="89"/>
      <c r="I2" s="89"/>
      <c r="J2" s="89"/>
      <c r="K2" s="89"/>
      <c r="L2" s="89"/>
    </row>
    <row r="3" spans="1:12" ht="15" customHeight="1" x14ac:dyDescent="0.25">
      <c r="A3" s="90" t="s">
        <v>0</v>
      </c>
      <c r="B3" s="90" t="s">
        <v>1</v>
      </c>
      <c r="C3" s="91" t="s">
        <v>2</v>
      </c>
      <c r="D3" s="72" t="s">
        <v>66</v>
      </c>
      <c r="E3" s="72"/>
      <c r="F3" s="92" t="s">
        <v>3</v>
      </c>
      <c r="G3" s="93" t="s">
        <v>4</v>
      </c>
      <c r="H3" s="93"/>
      <c r="I3" s="93"/>
      <c r="J3" s="72" t="s">
        <v>5</v>
      </c>
      <c r="K3" s="72"/>
      <c r="L3" s="94" t="s">
        <v>3</v>
      </c>
    </row>
    <row r="4" spans="1:12" ht="24.75" customHeight="1" x14ac:dyDescent="0.25">
      <c r="A4" s="90"/>
      <c r="B4" s="90"/>
      <c r="C4" s="91"/>
      <c r="D4" s="2" t="s">
        <v>6</v>
      </c>
      <c r="E4" s="2" t="s">
        <v>7</v>
      </c>
      <c r="F4" s="92"/>
      <c r="G4" s="19" t="s">
        <v>8</v>
      </c>
      <c r="H4" s="20" t="s">
        <v>21</v>
      </c>
      <c r="I4" s="21" t="s">
        <v>9</v>
      </c>
      <c r="J4" s="2" t="s">
        <v>6</v>
      </c>
      <c r="K4" s="2" t="s">
        <v>7</v>
      </c>
      <c r="L4" s="94"/>
    </row>
    <row r="5" spans="1:12" s="4" customFormat="1" ht="15" customHeight="1" thickBot="1" x14ac:dyDescent="0.3">
      <c r="A5" s="69" t="s">
        <v>22</v>
      </c>
      <c r="B5" s="70"/>
      <c r="C5" s="71"/>
      <c r="D5" s="3"/>
      <c r="E5" s="3"/>
      <c r="F5" s="22"/>
      <c r="G5" s="23">
        <v>3</v>
      </c>
      <c r="H5" s="24">
        <v>1</v>
      </c>
      <c r="I5" s="23">
        <v>4</v>
      </c>
      <c r="J5" s="3"/>
      <c r="K5" s="3"/>
      <c r="L5" s="3"/>
    </row>
    <row r="6" spans="1:12" s="4" customFormat="1" ht="35.25" customHeight="1" thickBot="1" x14ac:dyDescent="0.3">
      <c r="A6" s="82" t="s">
        <v>23</v>
      </c>
      <c r="B6" s="56" t="s">
        <v>24</v>
      </c>
      <c r="C6" s="11" t="s">
        <v>10</v>
      </c>
      <c r="D6" s="60">
        <v>378.5</v>
      </c>
      <c r="E6" s="61">
        <v>380.5</v>
      </c>
      <c r="F6" s="25">
        <f t="shared" ref="F6:F9" si="0">E6*100/D6</f>
        <v>100.52840158520476</v>
      </c>
      <c r="G6" s="9"/>
      <c r="H6" s="79">
        <v>50</v>
      </c>
      <c r="I6" s="7"/>
      <c r="J6" s="5">
        <v>150</v>
      </c>
      <c r="K6" s="5">
        <v>228</v>
      </c>
      <c r="L6" s="7">
        <f>K6*100/J6</f>
        <v>152</v>
      </c>
    </row>
    <row r="7" spans="1:12" s="4" customFormat="1" ht="113.25" customHeight="1" thickBot="1" x14ac:dyDescent="0.3">
      <c r="A7" s="83"/>
      <c r="B7" s="57" t="s">
        <v>68</v>
      </c>
      <c r="C7" s="11" t="s">
        <v>19</v>
      </c>
      <c r="D7" s="65">
        <v>100</v>
      </c>
      <c r="E7" s="66">
        <v>100</v>
      </c>
      <c r="F7" s="25">
        <f t="shared" si="0"/>
        <v>100</v>
      </c>
      <c r="G7" s="9"/>
      <c r="H7" s="80"/>
      <c r="I7" s="7"/>
      <c r="J7" s="5"/>
      <c r="K7" s="5"/>
      <c r="L7" s="7"/>
    </row>
    <row r="8" spans="1:12" s="4" customFormat="1" ht="51.75" customHeight="1" thickBot="1" x14ac:dyDescent="0.3">
      <c r="A8" s="83"/>
      <c r="B8" s="58" t="s">
        <v>25</v>
      </c>
      <c r="C8" s="12" t="s">
        <v>11</v>
      </c>
      <c r="D8" s="65">
        <v>177</v>
      </c>
      <c r="E8" s="66">
        <v>233</v>
      </c>
      <c r="F8" s="25">
        <f t="shared" si="0"/>
        <v>131.63841807909606</v>
      </c>
      <c r="G8" s="9"/>
      <c r="H8" s="80"/>
      <c r="I8" s="7"/>
      <c r="J8" s="5">
        <v>525</v>
      </c>
      <c r="K8" s="5">
        <v>557</v>
      </c>
      <c r="L8" s="7">
        <f>K8*100/J8</f>
        <v>106.0952380952381</v>
      </c>
    </row>
    <row r="9" spans="1:12" s="4" customFormat="1" ht="21" customHeight="1" thickBot="1" x14ac:dyDescent="0.3">
      <c r="A9" s="83"/>
      <c r="B9" s="56" t="s">
        <v>26</v>
      </c>
      <c r="C9" s="12" t="s">
        <v>19</v>
      </c>
      <c r="D9" s="65">
        <v>100</v>
      </c>
      <c r="E9" s="66">
        <v>100</v>
      </c>
      <c r="F9" s="25">
        <f t="shared" si="0"/>
        <v>100</v>
      </c>
      <c r="G9" s="9"/>
      <c r="H9" s="80"/>
      <c r="I9" s="7"/>
      <c r="J9" s="5">
        <v>24</v>
      </c>
      <c r="K9" s="5">
        <v>49.2</v>
      </c>
      <c r="L9" s="7">
        <f>K9*100/J9</f>
        <v>205</v>
      </c>
    </row>
    <row r="10" spans="1:12" s="4" customFormat="1" ht="46.5" customHeight="1" thickBot="1" x14ac:dyDescent="0.3">
      <c r="A10" s="83"/>
      <c r="B10" s="59" t="s">
        <v>58</v>
      </c>
      <c r="C10" s="12" t="s">
        <v>11</v>
      </c>
      <c r="D10" s="65" t="s">
        <v>61</v>
      </c>
      <c r="E10" s="66" t="s">
        <v>64</v>
      </c>
      <c r="F10" s="25" t="s">
        <v>61</v>
      </c>
      <c r="G10" s="9"/>
      <c r="H10" s="80"/>
      <c r="I10" s="7"/>
      <c r="J10" s="5">
        <v>720</v>
      </c>
      <c r="K10" s="5">
        <v>958</v>
      </c>
      <c r="L10" s="7">
        <f>K10*100/J10</f>
        <v>133.05555555555554</v>
      </c>
    </row>
    <row r="11" spans="1:12" s="4" customFormat="1" ht="41.25" customHeight="1" thickBot="1" x14ac:dyDescent="0.3">
      <c r="A11" s="83"/>
      <c r="B11" s="59" t="s">
        <v>48</v>
      </c>
      <c r="C11" s="12" t="s">
        <v>19</v>
      </c>
      <c r="D11" s="65">
        <v>100</v>
      </c>
      <c r="E11" s="66">
        <v>100</v>
      </c>
      <c r="F11" s="25">
        <f t="shared" ref="F11:F15" si="1">E11*100/D11</f>
        <v>100</v>
      </c>
      <c r="G11" s="9"/>
      <c r="H11" s="80"/>
      <c r="I11" s="7"/>
      <c r="J11" s="5"/>
      <c r="K11" s="5"/>
      <c r="L11" s="7"/>
    </row>
    <row r="12" spans="1:12" s="4" customFormat="1" ht="53.25" customHeight="1" thickBot="1" x14ac:dyDescent="0.3">
      <c r="A12" s="83"/>
      <c r="B12" s="59" t="s">
        <v>27</v>
      </c>
      <c r="C12" s="12" t="s">
        <v>19</v>
      </c>
      <c r="D12" s="65">
        <v>100</v>
      </c>
      <c r="E12" s="66">
        <v>100</v>
      </c>
      <c r="F12" s="25">
        <f t="shared" si="1"/>
        <v>100</v>
      </c>
      <c r="G12" s="9"/>
      <c r="H12" s="80"/>
      <c r="I12" s="7"/>
      <c r="J12" s="5"/>
      <c r="K12" s="5"/>
      <c r="L12" s="7"/>
    </row>
    <row r="13" spans="1:12" s="4" customFormat="1" ht="33" customHeight="1" thickBot="1" x14ac:dyDescent="0.3">
      <c r="A13" s="83"/>
      <c r="B13" s="59" t="s">
        <v>28</v>
      </c>
      <c r="C13" s="12" t="s">
        <v>11</v>
      </c>
      <c r="D13" s="65">
        <v>7743</v>
      </c>
      <c r="E13" s="66">
        <v>7748</v>
      </c>
      <c r="F13" s="25">
        <f t="shared" si="1"/>
        <v>100.06457445434586</v>
      </c>
      <c r="G13" s="9"/>
      <c r="H13" s="80"/>
      <c r="I13" s="7"/>
      <c r="J13" s="5"/>
      <c r="K13" s="5"/>
      <c r="L13" s="7"/>
    </row>
    <row r="14" spans="1:12" s="4" customFormat="1" ht="100.5" customHeight="1" thickBot="1" x14ac:dyDescent="0.3">
      <c r="A14" s="83"/>
      <c r="B14" s="59" t="s">
        <v>60</v>
      </c>
      <c r="C14" s="12" t="s">
        <v>11</v>
      </c>
      <c r="D14" s="65">
        <v>32</v>
      </c>
      <c r="E14" s="66">
        <v>38</v>
      </c>
      <c r="F14" s="25">
        <f t="shared" si="1"/>
        <v>118.75</v>
      </c>
      <c r="G14" s="9"/>
      <c r="H14" s="80"/>
      <c r="I14" s="7"/>
      <c r="J14" s="5"/>
      <c r="K14" s="5"/>
      <c r="L14" s="7"/>
    </row>
    <row r="15" spans="1:12" s="4" customFormat="1" ht="38.25" customHeight="1" thickBot="1" x14ac:dyDescent="0.3">
      <c r="A15" s="83"/>
      <c r="B15" s="59" t="s">
        <v>29</v>
      </c>
      <c r="C15" s="12" t="s">
        <v>19</v>
      </c>
      <c r="D15" s="65">
        <v>100</v>
      </c>
      <c r="E15" s="66">
        <v>100</v>
      </c>
      <c r="F15" s="25">
        <f t="shared" si="1"/>
        <v>100</v>
      </c>
      <c r="G15" s="9"/>
      <c r="H15" s="80"/>
      <c r="I15" s="7"/>
      <c r="J15" s="5">
        <v>0</v>
      </c>
      <c r="K15" s="5">
        <v>0</v>
      </c>
      <c r="L15" s="7" t="s">
        <v>14</v>
      </c>
    </row>
    <row r="16" spans="1:12" s="4" customFormat="1" ht="96.75" customHeight="1" thickBot="1" x14ac:dyDescent="0.3">
      <c r="A16" s="83"/>
      <c r="B16" s="59" t="s">
        <v>59</v>
      </c>
      <c r="C16" s="12" t="s">
        <v>11</v>
      </c>
      <c r="D16" s="65" t="s">
        <v>61</v>
      </c>
      <c r="E16" s="65" t="s">
        <v>61</v>
      </c>
      <c r="F16" s="25" t="s">
        <v>61</v>
      </c>
      <c r="G16" s="9"/>
      <c r="H16" s="80"/>
      <c r="I16" s="7"/>
      <c r="J16" s="5"/>
      <c r="K16" s="5"/>
      <c r="L16" s="7"/>
    </row>
    <row r="17" spans="1:12" s="4" customFormat="1" ht="18" customHeight="1" thickBot="1" x14ac:dyDescent="0.3">
      <c r="A17" s="84"/>
      <c r="B17" s="6" t="s">
        <v>12</v>
      </c>
      <c r="C17" s="12" t="s">
        <v>13</v>
      </c>
      <c r="D17" s="37">
        <v>0</v>
      </c>
      <c r="E17" s="38">
        <v>0</v>
      </c>
      <c r="F17" s="9">
        <v>0</v>
      </c>
      <c r="G17" s="9"/>
      <c r="H17" s="81"/>
      <c r="I17" s="7"/>
      <c r="J17" s="5"/>
      <c r="K17" s="5"/>
      <c r="L17" s="7"/>
    </row>
    <row r="18" spans="1:12" s="4" customFormat="1" ht="42" customHeight="1" x14ac:dyDescent="0.25">
      <c r="A18" s="17">
        <v>2</v>
      </c>
      <c r="B18" s="13" t="s">
        <v>30</v>
      </c>
      <c r="C18" s="2" t="s">
        <v>15</v>
      </c>
      <c r="D18" s="9" t="s">
        <v>14</v>
      </c>
      <c r="E18" s="9" t="s">
        <v>14</v>
      </c>
      <c r="F18" s="9" t="s">
        <v>14</v>
      </c>
      <c r="G18" s="9"/>
      <c r="H18" s="10">
        <v>10</v>
      </c>
      <c r="I18" s="7"/>
      <c r="J18" s="5"/>
      <c r="K18" s="5"/>
      <c r="L18" s="7"/>
    </row>
    <row r="19" spans="1:12" s="4" customFormat="1" ht="42" customHeight="1" x14ac:dyDescent="0.25">
      <c r="A19" s="17" t="s">
        <v>31</v>
      </c>
      <c r="B19" s="13" t="s">
        <v>32</v>
      </c>
      <c r="C19" s="2" t="s">
        <v>15</v>
      </c>
      <c r="D19" s="9" t="s">
        <v>14</v>
      </c>
      <c r="E19" s="9" t="s">
        <v>14</v>
      </c>
      <c r="F19" s="9" t="s">
        <v>14</v>
      </c>
      <c r="G19" s="9"/>
      <c r="H19" s="10">
        <v>10</v>
      </c>
      <c r="I19" s="7"/>
      <c r="J19" s="5"/>
      <c r="K19" s="5"/>
      <c r="L19" s="7"/>
    </row>
    <row r="20" spans="1:12" s="4" customFormat="1" ht="42" customHeight="1" x14ac:dyDescent="0.25">
      <c r="A20" s="17" t="s">
        <v>33</v>
      </c>
      <c r="B20" s="13" t="s">
        <v>34</v>
      </c>
      <c r="C20" s="2" t="s">
        <v>15</v>
      </c>
      <c r="D20" s="9" t="s">
        <v>14</v>
      </c>
      <c r="E20" s="9" t="s">
        <v>14</v>
      </c>
      <c r="F20" s="9" t="s">
        <v>14</v>
      </c>
      <c r="G20" s="9"/>
      <c r="H20" s="10">
        <v>10</v>
      </c>
      <c r="I20" s="7"/>
      <c r="J20" s="5"/>
      <c r="K20" s="5"/>
      <c r="L20" s="7"/>
    </row>
    <row r="21" spans="1:12" s="4" customFormat="1" ht="42" customHeight="1" x14ac:dyDescent="0.25">
      <c r="A21" s="17" t="s">
        <v>35</v>
      </c>
      <c r="B21" s="13" t="s">
        <v>36</v>
      </c>
      <c r="C21" s="35" t="s">
        <v>15</v>
      </c>
      <c r="D21" s="9" t="s">
        <v>14</v>
      </c>
      <c r="E21" s="9" t="s">
        <v>14</v>
      </c>
      <c r="F21" s="9" t="s">
        <v>14</v>
      </c>
      <c r="G21" s="9"/>
      <c r="H21" s="34">
        <v>10</v>
      </c>
      <c r="I21" s="7"/>
      <c r="J21" s="5"/>
      <c r="K21" s="5"/>
      <c r="L21" s="7"/>
    </row>
    <row r="22" spans="1:12" s="4" customFormat="1" ht="42" customHeight="1" x14ac:dyDescent="0.25">
      <c r="A22" s="17" t="s">
        <v>43</v>
      </c>
      <c r="B22" s="36" t="s">
        <v>44</v>
      </c>
      <c r="C22" s="2" t="s">
        <v>15</v>
      </c>
      <c r="D22" s="9" t="s">
        <v>45</v>
      </c>
      <c r="E22" s="9" t="s">
        <v>45</v>
      </c>
      <c r="F22" s="9" t="s">
        <v>45</v>
      </c>
      <c r="G22" s="9"/>
      <c r="H22" s="10">
        <v>10</v>
      </c>
      <c r="I22" s="7"/>
      <c r="J22" s="5"/>
      <c r="K22" s="5"/>
      <c r="L22" s="7"/>
    </row>
    <row r="23" spans="1:12" s="4" customFormat="1" ht="17.25" customHeight="1" x14ac:dyDescent="0.25">
      <c r="A23" s="76" t="s">
        <v>37</v>
      </c>
      <c r="B23" s="77"/>
      <c r="C23" s="77"/>
      <c r="D23" s="77"/>
      <c r="E23" s="77"/>
      <c r="F23" s="78"/>
      <c r="G23" s="26"/>
      <c r="H23" s="27">
        <v>100</v>
      </c>
      <c r="I23" s="28"/>
      <c r="J23" s="3"/>
      <c r="K23" s="3"/>
      <c r="L23" s="7"/>
    </row>
    <row r="24" spans="1:12" s="4" customFormat="1" ht="17.25" customHeight="1" thickBot="1" x14ac:dyDescent="0.3">
      <c r="A24" s="85" t="s">
        <v>16</v>
      </c>
      <c r="B24" s="86"/>
      <c r="C24" s="87"/>
      <c r="D24" s="18"/>
      <c r="E24" s="18"/>
      <c r="F24" s="29"/>
      <c r="G24" s="30">
        <v>2</v>
      </c>
      <c r="H24" s="31">
        <v>2</v>
      </c>
      <c r="I24" s="23">
        <v>1</v>
      </c>
      <c r="J24" s="3"/>
      <c r="K24" s="3"/>
      <c r="L24" s="7"/>
    </row>
    <row r="25" spans="1:12" s="4" customFormat="1" ht="40.5" customHeight="1" thickBot="1" x14ac:dyDescent="0.3">
      <c r="A25" s="82">
        <v>1</v>
      </c>
      <c r="B25" s="14" t="s">
        <v>24</v>
      </c>
      <c r="C25" s="15" t="s">
        <v>10</v>
      </c>
      <c r="D25" s="67">
        <v>400</v>
      </c>
      <c r="E25" s="67">
        <v>2071</v>
      </c>
      <c r="F25" s="9">
        <f t="shared" ref="F25:F31" si="2">E25*100/D25</f>
        <v>517.75</v>
      </c>
      <c r="G25" s="9">
        <f>F25*10/100</f>
        <v>51.774999999999999</v>
      </c>
      <c r="H25" s="79">
        <v>50</v>
      </c>
      <c r="I25" s="7"/>
      <c r="J25" s="5">
        <f>130+530+510</f>
        <v>1170</v>
      </c>
      <c r="K25" s="5">
        <f>138.22+509.03+751.25</f>
        <v>1398.5</v>
      </c>
      <c r="L25" s="7">
        <f>K25*100/J25</f>
        <v>119.52991452991454</v>
      </c>
    </row>
    <row r="26" spans="1:12" s="4" customFormat="1" ht="59.25" customHeight="1" thickBot="1" x14ac:dyDescent="0.3">
      <c r="A26" s="83"/>
      <c r="B26" s="14" t="s">
        <v>47</v>
      </c>
      <c r="C26" s="15" t="s">
        <v>11</v>
      </c>
      <c r="D26" s="68">
        <v>775</v>
      </c>
      <c r="E26" s="68">
        <v>852</v>
      </c>
      <c r="F26" s="9">
        <f t="shared" si="2"/>
        <v>109.93548387096774</v>
      </c>
      <c r="G26" s="9">
        <f>F26*10/100</f>
        <v>10.993548387096775</v>
      </c>
      <c r="H26" s="80"/>
      <c r="I26" s="7"/>
      <c r="J26" s="5">
        <f>63+51+51</f>
        <v>165</v>
      </c>
      <c r="K26" s="5">
        <f>121+28+111+43+136+51</f>
        <v>490</v>
      </c>
      <c r="L26" s="7">
        <f>K26*100/J26</f>
        <v>296.969696969697</v>
      </c>
    </row>
    <row r="27" spans="1:12" s="4" customFormat="1" ht="58.5" customHeight="1" thickBot="1" x14ac:dyDescent="0.3">
      <c r="A27" s="83"/>
      <c r="B27" s="14" t="s">
        <v>38</v>
      </c>
      <c r="C27" s="11" t="s">
        <v>11</v>
      </c>
      <c r="D27" s="68">
        <v>200</v>
      </c>
      <c r="E27" s="68">
        <v>202</v>
      </c>
      <c r="F27" s="9">
        <f t="shared" si="2"/>
        <v>101</v>
      </c>
      <c r="G27" s="9">
        <f>F27*10/100</f>
        <v>10.1</v>
      </c>
      <c r="H27" s="80"/>
      <c r="I27" s="7"/>
      <c r="J27" s="5">
        <f>56+57+43</f>
        <v>156</v>
      </c>
      <c r="K27" s="5">
        <f>30+35+43</f>
        <v>108</v>
      </c>
      <c r="L27" s="7">
        <f>K27*100/J27</f>
        <v>69.230769230769226</v>
      </c>
    </row>
    <row r="28" spans="1:12" s="4" customFormat="1" ht="40.5" customHeight="1" thickBot="1" x14ac:dyDescent="0.3">
      <c r="A28" s="83"/>
      <c r="B28" s="14" t="s">
        <v>46</v>
      </c>
      <c r="C28" s="11" t="s">
        <v>11</v>
      </c>
      <c r="D28" s="68">
        <v>850</v>
      </c>
      <c r="E28" s="68">
        <v>935</v>
      </c>
      <c r="F28" s="9">
        <f t="shared" si="2"/>
        <v>110</v>
      </c>
      <c r="G28" s="9">
        <f>F28*10/100</f>
        <v>11</v>
      </c>
      <c r="H28" s="80"/>
      <c r="I28" s="7"/>
      <c r="J28" s="5">
        <f>320+95+95</f>
        <v>510</v>
      </c>
      <c r="K28" s="5">
        <f>332+126+678</f>
        <v>1136</v>
      </c>
      <c r="L28" s="7">
        <f>K28*100/J28</f>
        <v>222.74509803921569</v>
      </c>
    </row>
    <row r="29" spans="1:12" s="4" customFormat="1" ht="40.5" customHeight="1" thickBot="1" x14ac:dyDescent="0.3">
      <c r="A29" s="83"/>
      <c r="B29" s="14" t="s">
        <v>39</v>
      </c>
      <c r="C29" s="11" t="s">
        <v>11</v>
      </c>
      <c r="D29" s="68">
        <v>140</v>
      </c>
      <c r="E29" s="68">
        <v>146</v>
      </c>
      <c r="F29" s="9">
        <f t="shared" si="2"/>
        <v>104.28571428571429</v>
      </c>
      <c r="G29" s="9" t="s">
        <v>14</v>
      </c>
      <c r="H29" s="80"/>
      <c r="I29" s="7"/>
      <c r="J29" s="5">
        <v>0</v>
      </c>
      <c r="K29" s="5">
        <v>0</v>
      </c>
      <c r="L29" s="7" t="s">
        <v>14</v>
      </c>
    </row>
    <row r="30" spans="1:12" s="4" customFormat="1" ht="40.5" customHeight="1" thickBot="1" x14ac:dyDescent="0.3">
      <c r="A30" s="83"/>
      <c r="B30" s="14" t="s">
        <v>40</v>
      </c>
      <c r="C30" s="11" t="s">
        <v>11</v>
      </c>
      <c r="D30" s="68">
        <v>225</v>
      </c>
      <c r="E30" s="68">
        <v>227</v>
      </c>
      <c r="F30" s="9">
        <f t="shared" si="2"/>
        <v>100.88888888888889</v>
      </c>
      <c r="G30" s="9"/>
      <c r="H30" s="80"/>
      <c r="I30" s="7"/>
      <c r="J30" s="5"/>
      <c r="K30" s="5"/>
      <c r="L30" s="7"/>
    </row>
    <row r="31" spans="1:12" s="4" customFormat="1" ht="40.5" customHeight="1" thickBot="1" x14ac:dyDescent="0.3">
      <c r="A31" s="83"/>
      <c r="B31" s="14" t="s">
        <v>41</v>
      </c>
      <c r="C31" s="11" t="s">
        <v>11</v>
      </c>
      <c r="D31" s="68">
        <v>375</v>
      </c>
      <c r="E31" s="68">
        <v>412</v>
      </c>
      <c r="F31" s="9">
        <f t="shared" si="2"/>
        <v>109.86666666666666</v>
      </c>
      <c r="G31" s="9"/>
      <c r="H31" s="80"/>
      <c r="I31" s="7"/>
      <c r="J31" s="5"/>
      <c r="K31" s="5"/>
      <c r="L31" s="7"/>
    </row>
    <row r="32" spans="1:12" s="4" customFormat="1" ht="40.5" customHeight="1" thickBot="1" x14ac:dyDescent="0.3">
      <c r="A32" s="84"/>
      <c r="B32" s="14" t="s">
        <v>42</v>
      </c>
      <c r="C32" s="11" t="s">
        <v>13</v>
      </c>
      <c r="D32" s="43">
        <v>0</v>
      </c>
      <c r="E32" s="43">
        <v>0</v>
      </c>
      <c r="F32" s="9">
        <v>0</v>
      </c>
      <c r="G32" s="9"/>
      <c r="H32" s="81"/>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13" t="s">
        <v>44</v>
      </c>
      <c r="C37" s="35" t="s">
        <v>15</v>
      </c>
      <c r="D37" s="9" t="s">
        <v>45</v>
      </c>
      <c r="E37" s="9" t="s">
        <v>45</v>
      </c>
      <c r="F37" s="9" t="s">
        <v>45</v>
      </c>
      <c r="G37" s="9"/>
      <c r="H37" s="34">
        <v>10</v>
      </c>
      <c r="I37" s="7"/>
      <c r="J37" s="5"/>
      <c r="K37" s="5"/>
      <c r="L37" s="7"/>
    </row>
    <row r="38" spans="1:12" s="4" customFormat="1" ht="17.25" customHeight="1" x14ac:dyDescent="0.25">
      <c r="A38" s="76" t="s">
        <v>37</v>
      </c>
      <c r="B38" s="78"/>
      <c r="C38" s="18"/>
      <c r="D38" s="18"/>
      <c r="E38" s="18"/>
      <c r="F38" s="29"/>
      <c r="G38" s="26">
        <f>SUM(G25:G29)</f>
        <v>83.868548387096766</v>
      </c>
      <c r="H38" s="27">
        <v>100</v>
      </c>
      <c r="I38" s="28"/>
      <c r="J38" s="3"/>
      <c r="K38" s="3"/>
      <c r="L38" s="7"/>
    </row>
    <row r="39" spans="1:12" s="4" customFormat="1" ht="17.25" customHeight="1" thickBot="1" x14ac:dyDescent="0.3">
      <c r="A39" s="85" t="s">
        <v>17</v>
      </c>
      <c r="B39" s="86"/>
      <c r="C39" s="87"/>
      <c r="D39" s="18"/>
      <c r="E39" s="18"/>
      <c r="F39" s="29"/>
      <c r="G39" s="30">
        <v>1</v>
      </c>
      <c r="H39" s="31">
        <v>3</v>
      </c>
      <c r="I39" s="23">
        <v>3</v>
      </c>
      <c r="J39" s="3"/>
      <c r="K39" s="3"/>
      <c r="L39" s="7"/>
    </row>
    <row r="40" spans="1:12" s="4" customFormat="1" ht="33" customHeight="1" thickBot="1" x14ac:dyDescent="0.3">
      <c r="A40" s="82">
        <v>1</v>
      </c>
      <c r="B40" s="16" t="s">
        <v>24</v>
      </c>
      <c r="C40" s="2" t="s">
        <v>18</v>
      </c>
      <c r="D40" s="60">
        <v>58</v>
      </c>
      <c r="E40" s="61">
        <v>61.2</v>
      </c>
      <c r="F40" s="9">
        <v>100</v>
      </c>
      <c r="G40" s="9">
        <f>F40*10/100</f>
        <v>10</v>
      </c>
      <c r="H40" s="79">
        <v>50</v>
      </c>
      <c r="I40" s="7"/>
      <c r="J40" s="5">
        <v>330</v>
      </c>
      <c r="K40" s="5">
        <v>600</v>
      </c>
      <c r="L40" s="7">
        <f>K40*100/J40</f>
        <v>181.81818181818181</v>
      </c>
    </row>
    <row r="41" spans="1:12" s="4" customFormat="1" ht="30" customHeight="1" thickBot="1" x14ac:dyDescent="0.3">
      <c r="A41" s="83"/>
      <c r="B41" s="16" t="s">
        <v>49</v>
      </c>
      <c r="C41" s="2" t="s">
        <v>19</v>
      </c>
      <c r="D41" s="62">
        <v>100</v>
      </c>
      <c r="E41" s="63">
        <v>100</v>
      </c>
      <c r="F41" s="9">
        <v>100</v>
      </c>
      <c r="G41" s="9">
        <f>F41*10/100</f>
        <v>10</v>
      </c>
      <c r="H41" s="80"/>
      <c r="I41" s="7"/>
      <c r="J41" s="5"/>
      <c r="K41" s="5"/>
      <c r="L41" s="7">
        <f>K41*100/10</f>
        <v>0</v>
      </c>
    </row>
    <row r="42" spans="1:12" s="4" customFormat="1" ht="26.25" customHeight="1" thickBot="1" x14ac:dyDescent="0.3">
      <c r="A42" s="83"/>
      <c r="B42" s="6" t="s">
        <v>20</v>
      </c>
      <c r="C42" s="2" t="s">
        <v>11</v>
      </c>
      <c r="D42" s="62">
        <v>12</v>
      </c>
      <c r="E42" s="64">
        <v>29</v>
      </c>
      <c r="F42" s="9">
        <f>E42*100/D42</f>
        <v>241.66666666666666</v>
      </c>
      <c r="G42" s="9">
        <f>F42*10/100</f>
        <v>24.166666666666664</v>
      </c>
      <c r="H42" s="80"/>
      <c r="I42" s="7"/>
      <c r="J42" s="5"/>
      <c r="K42" s="5"/>
      <c r="L42" s="7"/>
    </row>
    <row r="43" spans="1:12" s="4" customFormat="1" ht="32.25" customHeight="1" thickBot="1" x14ac:dyDescent="0.3">
      <c r="A43" s="84"/>
      <c r="B43" s="6" t="s">
        <v>12</v>
      </c>
      <c r="C43" s="2" t="s">
        <v>13</v>
      </c>
      <c r="D43" s="32">
        <v>0</v>
      </c>
      <c r="E43" s="33">
        <v>0</v>
      </c>
      <c r="F43" s="9">
        <v>0</v>
      </c>
      <c r="G43" s="9" t="s">
        <v>14</v>
      </c>
      <c r="H43" s="81"/>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48" customFormat="1" ht="40.5" customHeight="1" x14ac:dyDescent="0.25">
      <c r="A47" s="45" t="s">
        <v>35</v>
      </c>
      <c r="B47" s="49" t="s">
        <v>36</v>
      </c>
      <c r="C47" s="46" t="s">
        <v>15</v>
      </c>
      <c r="D47" s="9" t="s">
        <v>14</v>
      </c>
      <c r="E47" s="9" t="s">
        <v>62</v>
      </c>
      <c r="F47" s="9" t="s">
        <v>62</v>
      </c>
      <c r="G47" s="47"/>
      <c r="H47" s="44">
        <v>10</v>
      </c>
      <c r="I47" s="47"/>
      <c r="J47" s="46"/>
      <c r="K47" s="46"/>
      <c r="L47" s="47"/>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76" t="s">
        <v>37</v>
      </c>
      <c r="B49" s="78"/>
      <c r="C49" s="18"/>
      <c r="D49" s="18"/>
      <c r="E49" s="18"/>
      <c r="F49" s="29"/>
      <c r="G49" s="26">
        <f>SUM(G40:G43)</f>
        <v>44.166666666666664</v>
      </c>
      <c r="H49" s="27">
        <v>100</v>
      </c>
      <c r="I49" s="28"/>
      <c r="J49" s="3"/>
      <c r="K49" s="3"/>
      <c r="L49" s="7"/>
    </row>
    <row r="50" spans="1:12" ht="21" customHeight="1" thickBot="1" x14ac:dyDescent="0.3">
      <c r="A50" s="75" t="s">
        <v>57</v>
      </c>
      <c r="B50" s="75"/>
      <c r="C50" s="75"/>
      <c r="D50" s="50"/>
      <c r="E50" s="50"/>
      <c r="F50" s="52"/>
      <c r="G50" s="30">
        <v>2</v>
      </c>
      <c r="H50" s="31">
        <v>4</v>
      </c>
    </row>
    <row r="51" spans="1:12" ht="60.75" thickBot="1" x14ac:dyDescent="0.3">
      <c r="A51" s="72">
        <v>1</v>
      </c>
      <c r="B51" s="14" t="s">
        <v>50</v>
      </c>
      <c r="C51" s="15" t="s">
        <v>19</v>
      </c>
      <c r="D51" s="40">
        <v>100</v>
      </c>
      <c r="E51" s="39">
        <v>100</v>
      </c>
      <c r="F51" s="9">
        <f t="shared" ref="F51:F55" si="3">E51*100/D51</f>
        <v>100</v>
      </c>
      <c r="G51" s="9">
        <f>F51*10/100</f>
        <v>10</v>
      </c>
      <c r="H51" s="73">
        <v>40</v>
      </c>
    </row>
    <row r="52" spans="1:12" ht="99" customHeight="1" thickBot="1" x14ac:dyDescent="0.3">
      <c r="A52" s="72"/>
      <c r="B52" s="14" t="s">
        <v>51</v>
      </c>
      <c r="C52" s="15" t="s">
        <v>19</v>
      </c>
      <c r="D52" s="42">
        <v>100</v>
      </c>
      <c r="E52" s="41">
        <v>100</v>
      </c>
      <c r="F52" s="9">
        <f t="shared" si="3"/>
        <v>100</v>
      </c>
      <c r="G52" s="9">
        <f>F52*10/100</f>
        <v>10</v>
      </c>
      <c r="H52" s="73"/>
    </row>
    <row r="53" spans="1:12" ht="76.5" customHeight="1" thickBot="1" x14ac:dyDescent="0.3">
      <c r="A53" s="72"/>
      <c r="B53" s="14" t="s">
        <v>52</v>
      </c>
      <c r="C53" s="11" t="s">
        <v>11</v>
      </c>
      <c r="D53" s="42">
        <v>1000000</v>
      </c>
      <c r="E53" s="42">
        <v>946049</v>
      </c>
      <c r="F53" s="9">
        <f t="shared" si="3"/>
        <v>94.604900000000001</v>
      </c>
      <c r="G53" s="9">
        <f>F53*10/100</f>
        <v>9.4604900000000001</v>
      </c>
      <c r="H53" s="73"/>
    </row>
    <row r="54" spans="1:12" ht="53.25" customHeight="1" thickBot="1" x14ac:dyDescent="0.3">
      <c r="A54" s="72"/>
      <c r="B54" s="14" t="s">
        <v>53</v>
      </c>
      <c r="C54" s="11" t="s">
        <v>19</v>
      </c>
      <c r="D54" s="42">
        <v>100</v>
      </c>
      <c r="E54" s="41">
        <v>100</v>
      </c>
      <c r="F54" s="9">
        <f t="shared" si="3"/>
        <v>100</v>
      </c>
      <c r="G54" s="9">
        <f>F54*10/100</f>
        <v>10</v>
      </c>
      <c r="H54" s="73"/>
    </row>
    <row r="55" spans="1:12" ht="46.5" customHeight="1" thickBot="1" x14ac:dyDescent="0.3">
      <c r="A55" s="72"/>
      <c r="B55" s="14" t="s">
        <v>63</v>
      </c>
      <c r="C55" s="11" t="s">
        <v>19</v>
      </c>
      <c r="D55" s="42">
        <v>100</v>
      </c>
      <c r="E55" s="41">
        <v>100</v>
      </c>
      <c r="F55" s="9">
        <f t="shared" si="3"/>
        <v>100</v>
      </c>
      <c r="G55" s="9" t="s">
        <v>14</v>
      </c>
      <c r="H55" s="73"/>
    </row>
    <row r="56" spans="1:12" ht="45.75" thickBot="1" x14ac:dyDescent="0.3">
      <c r="A56" s="72"/>
      <c r="B56" s="14" t="s">
        <v>54</v>
      </c>
      <c r="C56" s="11" t="s">
        <v>55</v>
      </c>
      <c r="D56" s="42">
        <v>0</v>
      </c>
      <c r="E56" s="41">
        <v>0</v>
      </c>
      <c r="F56" s="9">
        <v>0</v>
      </c>
      <c r="G56" s="9"/>
      <c r="H56" s="73"/>
    </row>
    <row r="57" spans="1:12" ht="16.5" thickBot="1" x14ac:dyDescent="0.3">
      <c r="A57" s="72"/>
      <c r="B57" s="14" t="s">
        <v>56</v>
      </c>
      <c r="C57" s="11" t="s">
        <v>13</v>
      </c>
      <c r="D57" s="43">
        <v>0</v>
      </c>
      <c r="E57" s="43">
        <v>0</v>
      </c>
      <c r="F57" s="9">
        <v>0</v>
      </c>
      <c r="G57" s="9"/>
      <c r="H57" s="73"/>
    </row>
    <row r="58" spans="1:12" ht="33" x14ac:dyDescent="0.25">
      <c r="A58" s="17">
        <v>2</v>
      </c>
      <c r="B58" s="13" t="s">
        <v>30</v>
      </c>
      <c r="C58" s="51" t="s">
        <v>15</v>
      </c>
      <c r="D58" s="9" t="s">
        <v>14</v>
      </c>
      <c r="E58" s="9" t="s">
        <v>14</v>
      </c>
      <c r="F58" s="9" t="s">
        <v>14</v>
      </c>
      <c r="G58" s="9"/>
      <c r="H58" s="55">
        <v>10</v>
      </c>
    </row>
    <row r="59" spans="1:12" ht="33" x14ac:dyDescent="0.25">
      <c r="A59" s="17" t="s">
        <v>31</v>
      </c>
      <c r="B59" s="13" t="s">
        <v>32</v>
      </c>
      <c r="C59" s="51" t="s">
        <v>15</v>
      </c>
      <c r="D59" s="9" t="s">
        <v>14</v>
      </c>
      <c r="E59" s="9" t="s">
        <v>14</v>
      </c>
      <c r="F59" s="9" t="s">
        <v>14</v>
      </c>
      <c r="G59" s="9"/>
      <c r="H59" s="55">
        <v>10</v>
      </c>
    </row>
    <row r="60" spans="1:12" ht="33" x14ac:dyDescent="0.25">
      <c r="A60" s="17" t="s">
        <v>33</v>
      </c>
      <c r="B60" s="13" t="s">
        <v>34</v>
      </c>
      <c r="C60" s="51" t="s">
        <v>15</v>
      </c>
      <c r="D60" s="9" t="s">
        <v>14</v>
      </c>
      <c r="E60" s="9" t="s">
        <v>62</v>
      </c>
      <c r="F60" s="9" t="s">
        <v>14</v>
      </c>
      <c r="G60" s="9"/>
      <c r="H60" s="55">
        <v>10</v>
      </c>
    </row>
    <row r="61" spans="1:12" ht="33" x14ac:dyDescent="0.25">
      <c r="A61" s="17" t="s">
        <v>35</v>
      </c>
      <c r="B61" s="13" t="s">
        <v>36</v>
      </c>
      <c r="C61" s="51" t="s">
        <v>15</v>
      </c>
      <c r="D61" s="9" t="s">
        <v>14</v>
      </c>
      <c r="E61" s="9" t="s">
        <v>62</v>
      </c>
      <c r="F61" s="9" t="s">
        <v>14</v>
      </c>
      <c r="G61" s="9"/>
      <c r="H61" s="55">
        <v>10</v>
      </c>
    </row>
    <row r="62" spans="1:12" ht="31.5" x14ac:dyDescent="0.25">
      <c r="A62" s="17" t="s">
        <v>43</v>
      </c>
      <c r="B62" s="36" t="s">
        <v>44</v>
      </c>
      <c r="C62" s="51" t="s">
        <v>15</v>
      </c>
      <c r="D62" s="9" t="s">
        <v>45</v>
      </c>
      <c r="E62" s="9" t="s">
        <v>45</v>
      </c>
      <c r="F62" s="9" t="s">
        <v>45</v>
      </c>
      <c r="G62" s="9"/>
      <c r="H62" s="55">
        <v>10</v>
      </c>
    </row>
    <row r="63" spans="1:12" ht="22.5" customHeight="1" x14ac:dyDescent="0.25">
      <c r="A63" s="74" t="s">
        <v>37</v>
      </c>
      <c r="B63" s="74"/>
      <c r="C63" s="50"/>
      <c r="D63" s="54"/>
      <c r="E63" s="54"/>
      <c r="F63" s="53"/>
      <c r="G63" s="26">
        <f>SUM(G51:G55)</f>
        <v>39.46049</v>
      </c>
      <c r="H63" s="27">
        <v>90</v>
      </c>
    </row>
  </sheetData>
  <mergeCells count="26">
    <mergeCell ref="A1:L1"/>
    <mergeCell ref="A2:L2"/>
    <mergeCell ref="A3:A4"/>
    <mergeCell ref="B3:B4"/>
    <mergeCell ref="C3:C4"/>
    <mergeCell ref="D3:E3"/>
    <mergeCell ref="F3:F4"/>
    <mergeCell ref="G3:I3"/>
    <mergeCell ref="J3:K3"/>
    <mergeCell ref="L3:L4"/>
    <mergeCell ref="A5:C5"/>
    <mergeCell ref="A51:A57"/>
    <mergeCell ref="H51:H57"/>
    <mergeCell ref="A63:B63"/>
    <mergeCell ref="A50:C50"/>
    <mergeCell ref="A23:F23"/>
    <mergeCell ref="H6:H17"/>
    <mergeCell ref="A6:A17"/>
    <mergeCell ref="A38:B38"/>
    <mergeCell ref="H25:H32"/>
    <mergeCell ref="A25:A32"/>
    <mergeCell ref="A24:C24"/>
    <mergeCell ref="A39:C39"/>
    <mergeCell ref="A40:A43"/>
    <mergeCell ref="A49:B49"/>
    <mergeCell ref="H40:H43"/>
  </mergeCells>
  <pageMargins left="0.25" right="0.25" top="0.75" bottom="0.75" header="0.3" footer="0.3"/>
  <pageSetup paperSize="9" scale="28"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2023-01-23T12:06:56Z</cp:lastPrinted>
  <dcterms:created xsi:type="dcterms:W3CDTF">2013-07-22T13:01:52Z</dcterms:created>
  <dcterms:modified xsi:type="dcterms:W3CDTF">2023-01-23T13:49:32Z</dcterms:modified>
</cp:coreProperties>
</file>